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'!$A$1:$H$39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<sst xmlns="http://schemas.openxmlformats.org/spreadsheetml/2006/main" count="43" uniqueCount="43">
  <si>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</si>
  <si>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</si>
  <si>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</si>
  <si>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</si>
  <si>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</si>
  <si>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</si>
  <si>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</si>
  <si>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</si>
  <si>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</si>
  <si>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</si>
  <si>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</si>
  <si>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</si>
  <si>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</si>
  <si>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</si>
  <si>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</si>
  <si>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</si>
  <si>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</si>
  <si>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</si>
  <si>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</si>
  <si>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</si>
  <si>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</si>
  <si>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</si>
  <si>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</si>
  <si>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</si>
  <si>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</si>
  <si>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</si>
  <si>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</si>
  <si>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</si>
  <si>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</si>
  <si>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</si>
  <si>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</si>
  <si>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</si>
  <si>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SC MEDICI'S SRL</t>
  </si>
  <si>
    <t>SC CENTRUL DE RADIOIMAGISTICA BIRSASTEANU SRL- PUNCT DE LUCRU STR.VIDRIGHIN</t>
  </si>
  <si>
    <t>SC CENTRUL DE RADIOIMAGISTICA BIRSASTEANU SRL- PUNCT DE LUCRU SANNICOLAU MARE</t>
  </si>
  <si>
    <t>SC CENTRUL DE RADIOIMAGISTICA BIRSASTEANU SRL- PUNCT DE LUCRU LUGOJ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</si>
  <si>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</si>
  <si>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</si>
  <si>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</si>
  <si>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</si>
  <si>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</si>
  <si>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TOTAL VALOARE FEBRUARIE 2022  (FORMULA)</t>
  </si>
  <si>
    <t xml:space="preserve">TOTAL VALOARE FEBRUARIE 2022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</si>
</sst>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75" zoomScalePageLayoutView="0" workbookViewId="0" topLeftCell="A1">
      <pane xSplit="2" topLeftCell="C1" activePane="topRight" state="frozen"/>
      <selection pane="topLeft" activeCell="A2" sqref="A2"/>
      <selection pane="topRight" activeCell="A28" sqref="A1:IV16384"/>
    </sheetView>
  </sheetViews>
  <sheetFormatPr defaultColWidth="9.140625" defaultRowHeight="12.75"/>
  <cols>
    <col min="1" max="1" width="10.8515625" style="16" customWidth="1"/>
    <col min="2" max="2" width="45.28125" style="16" customWidth="1"/>
    <col min="3" max="3" width="21.00390625" style="16" customWidth="1"/>
    <col min="4" max="4" width="21.00390625" style="2" customWidth="1"/>
    <col min="5" max="5" width="21.8515625" style="2" customWidth="1"/>
    <col min="6" max="6" width="19.8515625" style="2" customWidth="1"/>
    <col min="7" max="7" width="20.7109375" style="2" hidden="1" customWidth="1"/>
    <col min="8" max="8" width="21.28125" style="2" customWidth="1"/>
    <col min="9" max="16384" width="9.140625" style="16" customWidth="1"/>
  </cols>
  <sheetData>
    <row r="1" spans="2:8" ht="24.75" customHeight="1">
      <c r="B1" s="17"/>
      <c r="H1" s="3"/>
    </row>
    <row r="2" spans="1:8" s="13" customFormat="1" ht="24" customHeight="1">
      <c r="A2" s="18" t="s">
        <v>27</v>
      </c>
      <c r="B2" s="17"/>
      <c r="C2" s="16"/>
      <c r="D2" s="2"/>
      <c r="E2" s="2"/>
      <c r="F2" s="19"/>
      <c r="G2" s="3"/>
      <c r="H2" s="3"/>
    </row>
    <row r="3" spans="1:8" s="13" customFormat="1" ht="22.5" customHeight="1">
      <c r="A3" s="18" t="s">
        <v>28</v>
      </c>
      <c r="B3" s="20"/>
      <c r="C3" s="20"/>
      <c r="D3" s="19"/>
      <c r="E3" s="19"/>
      <c r="F3" s="19"/>
      <c r="G3" s="3"/>
      <c r="H3" s="3"/>
    </row>
    <row r="4" spans="1:6" ht="19.5">
      <c r="A4" s="21"/>
      <c r="B4" s="21"/>
      <c r="C4" s="21"/>
      <c r="D4" s="22"/>
      <c r="E4" s="22"/>
      <c r="F4" s="22"/>
    </row>
    <row r="5" spans="3:8" ht="33" customHeight="1">
      <c r="C5" s="23" t="s">
        <v>24</v>
      </c>
      <c r="D5" s="24"/>
      <c r="E5" s="23" t="s">
        <v>25</v>
      </c>
      <c r="F5" s="24"/>
      <c r="G5" s="4"/>
      <c r="H5" s="4"/>
    </row>
    <row r="6" spans="1:8" ht="110.25" customHeight="1">
      <c r="A6" s="25" t="s">
        <v>0</v>
      </c>
      <c r="B6" s="26" t="s">
        <v>1</v>
      </c>
      <c r="C6" s="25" t="s">
        <v>2</v>
      </c>
      <c r="D6" s="27" t="s">
        <v>3</v>
      </c>
      <c r="E6" s="25" t="s">
        <v>6</v>
      </c>
      <c r="F6" s="28" t="s">
        <v>4</v>
      </c>
      <c r="G6" s="5" t="s">
        <v>41</v>
      </c>
      <c r="H6" s="5" t="s">
        <v>42</v>
      </c>
    </row>
    <row r="7" spans="1:8" ht="45" customHeight="1">
      <c r="A7" s="29">
        <v>1</v>
      </c>
      <c r="B7" s="15" t="s">
        <v>11</v>
      </c>
      <c r="C7" s="1">
        <v>353.83000000000004</v>
      </c>
      <c r="D7" s="1">
        <f>C7*$C$34</f>
        <v>45455.47472314447</v>
      </c>
      <c r="E7" s="1">
        <v>0</v>
      </c>
      <c r="F7" s="1">
        <f>E7*$F$34</f>
        <v>0</v>
      </c>
      <c r="G7" s="1">
        <f aca="true" t="shared" si="0" ref="G7:G30">D7+F7</f>
        <v>45455.47472314447</v>
      </c>
      <c r="H7" s="1">
        <f>ROUND(G7,2)</f>
        <v>45455.47</v>
      </c>
    </row>
    <row r="8" spans="1:8" ht="55.5" customHeight="1">
      <c r="A8" s="29">
        <v>2</v>
      </c>
      <c r="B8" s="15" t="s">
        <v>29</v>
      </c>
      <c r="C8" s="1">
        <f>1449-20</f>
        <v>1429</v>
      </c>
      <c r="D8" s="1">
        <f aca="true" t="shared" si="1" ref="D8:D30">C8*$C$34</f>
        <v>183579.32730230177</v>
      </c>
      <c r="E8" s="1">
        <v>60</v>
      </c>
      <c r="F8" s="1">
        <f aca="true" t="shared" si="2" ref="F8:F30">E8*$F$34</f>
        <v>24709.157142857144</v>
      </c>
      <c r="G8" s="1">
        <f t="shared" si="0"/>
        <v>208288.48444515892</v>
      </c>
      <c r="H8" s="1">
        <f aca="true" t="shared" si="3" ref="H8:H29">ROUND(G8,2)</f>
        <v>208288.48</v>
      </c>
    </row>
    <row r="9" spans="1:8" ht="53.25" customHeight="1">
      <c r="A9" s="29">
        <v>2</v>
      </c>
      <c r="B9" s="15" t="s">
        <v>30</v>
      </c>
      <c r="C9" s="1">
        <f>141.93-15</f>
        <v>126.93</v>
      </c>
      <c r="D9" s="1">
        <f t="shared" si="1"/>
        <v>16306.314915662117</v>
      </c>
      <c r="E9" s="1">
        <f>30-30</f>
        <v>0</v>
      </c>
      <c r="F9" s="1">
        <f t="shared" si="2"/>
        <v>0</v>
      </c>
      <c r="G9" s="1">
        <f t="shared" si="0"/>
        <v>16306.314915662117</v>
      </c>
      <c r="H9" s="1">
        <f t="shared" si="3"/>
        <v>16306.31</v>
      </c>
    </row>
    <row r="10" spans="1:8" ht="45" customHeight="1">
      <c r="A10" s="29">
        <v>3</v>
      </c>
      <c r="B10" s="15" t="s">
        <v>8</v>
      </c>
      <c r="C10" s="1">
        <v>813.4</v>
      </c>
      <c r="D10" s="1">
        <f t="shared" si="1"/>
        <v>104495.04886472516</v>
      </c>
      <c r="E10" s="1">
        <v>30</v>
      </c>
      <c r="F10" s="1">
        <f t="shared" si="2"/>
        <v>12354.578571428572</v>
      </c>
      <c r="G10" s="1">
        <f t="shared" si="0"/>
        <v>116849.62743615374</v>
      </c>
      <c r="H10" s="1">
        <f t="shared" si="3"/>
        <v>116849.63</v>
      </c>
    </row>
    <row r="11" spans="1:8" ht="45" customHeight="1">
      <c r="A11" s="29">
        <v>4</v>
      </c>
      <c r="B11" s="15" t="s">
        <v>31</v>
      </c>
      <c r="C11" s="1">
        <v>217.5</v>
      </c>
      <c r="D11" s="1">
        <f t="shared" si="1"/>
        <v>27941.570110742225</v>
      </c>
      <c r="E11" s="1">
        <v>0</v>
      </c>
      <c r="F11" s="1">
        <f t="shared" si="2"/>
        <v>0</v>
      </c>
      <c r="G11" s="1">
        <f t="shared" si="0"/>
        <v>27941.570110742225</v>
      </c>
      <c r="H11" s="1">
        <f t="shared" si="3"/>
        <v>27941.57</v>
      </c>
    </row>
    <row r="12" spans="1:8" ht="45" customHeight="1">
      <c r="A12" s="29">
        <v>5</v>
      </c>
      <c r="B12" s="15" t="s">
        <v>10</v>
      </c>
      <c r="C12" s="1">
        <f>363.5</f>
        <v>363.5</v>
      </c>
      <c r="D12" s="1">
        <f t="shared" si="1"/>
        <v>46697.750506918615</v>
      </c>
      <c r="E12" s="1">
        <f>30</f>
        <v>30</v>
      </c>
      <c r="F12" s="1">
        <f t="shared" si="2"/>
        <v>12354.578571428572</v>
      </c>
      <c r="G12" s="1">
        <f t="shared" si="0"/>
        <v>59052.32907834719</v>
      </c>
      <c r="H12" s="1">
        <f t="shared" si="3"/>
        <v>59052.33</v>
      </c>
    </row>
    <row r="13" spans="1:8" ht="45" customHeight="1">
      <c r="A13" s="29">
        <v>6</v>
      </c>
      <c r="B13" s="15" t="s">
        <v>14</v>
      </c>
      <c r="C13" s="1">
        <v>636.37</v>
      </c>
      <c r="D13" s="1">
        <f t="shared" si="1"/>
        <v>81752.53779941623</v>
      </c>
      <c r="E13" s="1">
        <v>30</v>
      </c>
      <c r="F13" s="1">
        <f t="shared" si="2"/>
        <v>12354.578571428572</v>
      </c>
      <c r="G13" s="1">
        <f t="shared" si="0"/>
        <v>94107.1163708448</v>
      </c>
      <c r="H13" s="1">
        <f t="shared" si="3"/>
        <v>94107.12</v>
      </c>
    </row>
    <row r="14" spans="1:8" ht="59.25" customHeight="1">
      <c r="A14" s="29">
        <v>7</v>
      </c>
      <c r="B14" s="15" t="s">
        <v>39</v>
      </c>
      <c r="C14" s="1">
        <f>789+20</f>
        <v>809</v>
      </c>
      <c r="D14" s="1">
        <f t="shared" si="1"/>
        <v>103929.79411305957</v>
      </c>
      <c r="E14" s="6">
        <f>30</f>
        <v>30</v>
      </c>
      <c r="F14" s="1">
        <f t="shared" si="2"/>
        <v>12354.578571428572</v>
      </c>
      <c r="G14" s="1">
        <f t="shared" si="0"/>
        <v>116284.37268448815</v>
      </c>
      <c r="H14" s="1">
        <f t="shared" si="3"/>
        <v>116284.37</v>
      </c>
    </row>
    <row r="15" spans="1:8" ht="45" customHeight="1">
      <c r="A15" s="29">
        <v>8</v>
      </c>
      <c r="B15" s="15" t="s">
        <v>32</v>
      </c>
      <c r="C15" s="1">
        <v>213.84</v>
      </c>
      <c r="D15" s="1">
        <f t="shared" si="1"/>
        <v>27471.380930947664</v>
      </c>
      <c r="E15" s="1">
        <v>0</v>
      </c>
      <c r="F15" s="1">
        <f t="shared" si="2"/>
        <v>0</v>
      </c>
      <c r="G15" s="1">
        <f t="shared" si="0"/>
        <v>27471.380930947664</v>
      </c>
      <c r="H15" s="1">
        <f t="shared" si="3"/>
        <v>27471.38</v>
      </c>
    </row>
    <row r="16" spans="1:8" ht="45" customHeight="1">
      <c r="A16" s="29">
        <v>9</v>
      </c>
      <c r="B16" s="15" t="s">
        <v>19</v>
      </c>
      <c r="C16" s="1">
        <v>211.45</v>
      </c>
      <c r="D16" s="1">
        <f t="shared" si="1"/>
        <v>27164.344827202036</v>
      </c>
      <c r="E16" s="1">
        <v>0</v>
      </c>
      <c r="F16" s="1">
        <f t="shared" si="2"/>
        <v>0</v>
      </c>
      <c r="G16" s="1">
        <f t="shared" si="0"/>
        <v>27164.344827202036</v>
      </c>
      <c r="H16" s="1">
        <f t="shared" si="3"/>
        <v>27164.34</v>
      </c>
    </row>
    <row r="17" spans="1:8" ht="45" customHeight="1">
      <c r="A17" s="29">
        <v>10</v>
      </c>
      <c r="B17" s="15" t="s">
        <v>12</v>
      </c>
      <c r="C17" s="1">
        <v>213.2</v>
      </c>
      <c r="D17" s="1">
        <f t="shared" si="1"/>
        <v>27389.162057978123</v>
      </c>
      <c r="E17" s="1">
        <v>30</v>
      </c>
      <c r="F17" s="1">
        <f t="shared" si="2"/>
        <v>12354.578571428572</v>
      </c>
      <c r="G17" s="1">
        <f t="shared" si="0"/>
        <v>39743.7406294067</v>
      </c>
      <c r="H17" s="1">
        <f t="shared" si="3"/>
        <v>39743.74</v>
      </c>
    </row>
    <row r="18" spans="1:8" ht="45" customHeight="1">
      <c r="A18" s="29">
        <v>11</v>
      </c>
      <c r="B18" s="15" t="s">
        <v>7</v>
      </c>
      <c r="C18" s="1">
        <v>682</v>
      </c>
      <c r="D18" s="1">
        <f t="shared" si="1"/>
        <v>87614.48650816642</v>
      </c>
      <c r="E18" s="1">
        <v>30</v>
      </c>
      <c r="F18" s="1">
        <f t="shared" si="2"/>
        <v>12354.578571428572</v>
      </c>
      <c r="G18" s="1">
        <f t="shared" si="0"/>
        <v>99969.06507959499</v>
      </c>
      <c r="H18" s="1">
        <f t="shared" si="3"/>
        <v>99969.07</v>
      </c>
    </row>
    <row r="19" spans="1:8" ht="45" customHeight="1">
      <c r="A19" s="29">
        <v>12</v>
      </c>
      <c r="B19" s="15" t="s">
        <v>9</v>
      </c>
      <c r="C19" s="1">
        <v>113.33</v>
      </c>
      <c r="D19" s="1">
        <f t="shared" si="1"/>
        <v>14559.163865059385</v>
      </c>
      <c r="E19" s="1">
        <v>30</v>
      </c>
      <c r="F19" s="1">
        <f t="shared" si="2"/>
        <v>12354.578571428572</v>
      </c>
      <c r="G19" s="1">
        <f t="shared" si="0"/>
        <v>26913.742436487955</v>
      </c>
      <c r="H19" s="1">
        <f t="shared" si="3"/>
        <v>26913.74</v>
      </c>
    </row>
    <row r="20" spans="1:8" ht="64.5" customHeight="1">
      <c r="A20" s="29">
        <v>13</v>
      </c>
      <c r="B20" s="15" t="s">
        <v>33</v>
      </c>
      <c r="C20" s="1">
        <f>1438.49-8+40.34</f>
        <v>1470.83</v>
      </c>
      <c r="D20" s="1">
        <f t="shared" si="1"/>
        <v>188953.10145279532</v>
      </c>
      <c r="E20" s="1">
        <v>60</v>
      </c>
      <c r="F20" s="1">
        <f t="shared" si="2"/>
        <v>24709.157142857144</v>
      </c>
      <c r="G20" s="1">
        <f t="shared" si="0"/>
        <v>213662.25859565247</v>
      </c>
      <c r="H20" s="1">
        <f t="shared" si="3"/>
        <v>213662.26</v>
      </c>
    </row>
    <row r="21" spans="1:8" ht="78" customHeight="1">
      <c r="A21" s="29">
        <v>13</v>
      </c>
      <c r="B21" s="15" t="s">
        <v>34</v>
      </c>
      <c r="C21" s="1">
        <v>246.66</v>
      </c>
      <c r="D21" s="1">
        <f t="shared" si="1"/>
        <v>31687.667510416904</v>
      </c>
      <c r="E21" s="1">
        <v>0</v>
      </c>
      <c r="F21" s="1">
        <f t="shared" si="2"/>
        <v>0</v>
      </c>
      <c r="G21" s="1">
        <f t="shared" si="0"/>
        <v>31687.667510416904</v>
      </c>
      <c r="H21" s="1">
        <f t="shared" si="3"/>
        <v>31687.67</v>
      </c>
    </row>
    <row r="22" spans="1:8" ht="51" customHeight="1">
      <c r="A22" s="29">
        <v>13</v>
      </c>
      <c r="B22" s="15" t="s">
        <v>35</v>
      </c>
      <c r="C22" s="1">
        <v>202</v>
      </c>
      <c r="D22" s="1">
        <f t="shared" si="1"/>
        <v>25950.33178101117</v>
      </c>
      <c r="E22" s="1">
        <v>0</v>
      </c>
      <c r="F22" s="1">
        <f t="shared" si="2"/>
        <v>0</v>
      </c>
      <c r="G22" s="1">
        <f t="shared" si="0"/>
        <v>25950.33178101117</v>
      </c>
      <c r="H22" s="1">
        <f t="shared" si="3"/>
        <v>25950.33</v>
      </c>
    </row>
    <row r="23" spans="1:8" ht="53.25" customHeight="1">
      <c r="A23" s="29">
        <v>14</v>
      </c>
      <c r="B23" s="15" t="s">
        <v>13</v>
      </c>
      <c r="C23" s="1">
        <v>249.6</v>
      </c>
      <c r="D23" s="1">
        <f t="shared" si="1"/>
        <v>32065.36045812073</v>
      </c>
      <c r="E23" s="1">
        <v>0</v>
      </c>
      <c r="F23" s="1">
        <f t="shared" si="2"/>
        <v>0</v>
      </c>
      <c r="G23" s="1">
        <f t="shared" si="0"/>
        <v>32065.36045812073</v>
      </c>
      <c r="H23" s="1">
        <f t="shared" si="3"/>
        <v>32065.36</v>
      </c>
    </row>
    <row r="24" spans="1:8" ht="45" customHeight="1">
      <c r="A24" s="29">
        <v>15</v>
      </c>
      <c r="B24" s="15" t="s">
        <v>15</v>
      </c>
      <c r="C24" s="1">
        <v>648.25</v>
      </c>
      <c r="D24" s="1">
        <f t="shared" si="1"/>
        <v>83278.72562891332</v>
      </c>
      <c r="E24" s="1">
        <v>30</v>
      </c>
      <c r="F24" s="1">
        <f t="shared" si="2"/>
        <v>12354.578571428572</v>
      </c>
      <c r="G24" s="1">
        <f t="shared" si="0"/>
        <v>95633.3042003419</v>
      </c>
      <c r="H24" s="1">
        <f t="shared" si="3"/>
        <v>95633.3</v>
      </c>
    </row>
    <row r="25" spans="1:8" ht="45" customHeight="1">
      <c r="A25" s="29">
        <v>16</v>
      </c>
      <c r="B25" s="15" t="s">
        <v>36</v>
      </c>
      <c r="C25" s="1">
        <v>509.5</v>
      </c>
      <c r="D25" s="1">
        <f t="shared" si="1"/>
        <v>65453.930903095</v>
      </c>
      <c r="E25" s="1">
        <v>30</v>
      </c>
      <c r="F25" s="1">
        <f t="shared" si="2"/>
        <v>12354.578571428572</v>
      </c>
      <c r="G25" s="1">
        <f t="shared" si="0"/>
        <v>77808.50947452357</v>
      </c>
      <c r="H25" s="1">
        <f t="shared" si="3"/>
        <v>77808.51</v>
      </c>
    </row>
    <row r="26" spans="1:8" ht="45" customHeight="1">
      <c r="A26" s="29">
        <v>17</v>
      </c>
      <c r="B26" s="15" t="s">
        <v>37</v>
      </c>
      <c r="C26" s="1">
        <v>200.33</v>
      </c>
      <c r="D26" s="1">
        <f t="shared" si="1"/>
        <v>25735.791909356274</v>
      </c>
      <c r="E26" s="1">
        <v>0</v>
      </c>
      <c r="F26" s="1">
        <f t="shared" si="2"/>
        <v>0</v>
      </c>
      <c r="G26" s="1">
        <f t="shared" si="0"/>
        <v>25735.791909356274</v>
      </c>
      <c r="H26" s="1">
        <f t="shared" si="3"/>
        <v>25735.79</v>
      </c>
    </row>
    <row r="27" spans="1:8" ht="45" customHeight="1">
      <c r="A27" s="29">
        <v>18</v>
      </c>
      <c r="B27" s="15" t="s">
        <v>38</v>
      </c>
      <c r="C27" s="1">
        <v>663.6</v>
      </c>
      <c r="D27" s="1">
        <f t="shared" si="1"/>
        <v>85250.69391029213</v>
      </c>
      <c r="E27" s="1">
        <v>0</v>
      </c>
      <c r="F27" s="1">
        <f t="shared" si="2"/>
        <v>0</v>
      </c>
      <c r="G27" s="1">
        <f t="shared" si="0"/>
        <v>85250.69391029213</v>
      </c>
      <c r="H27" s="1">
        <f t="shared" si="3"/>
        <v>85250.69</v>
      </c>
    </row>
    <row r="28" spans="1:8" ht="58.5" customHeight="1">
      <c r="A28" s="29">
        <v>19</v>
      </c>
      <c r="B28" s="15" t="s">
        <v>18</v>
      </c>
      <c r="C28" s="1">
        <f>423.4-14.01</f>
        <v>409.39</v>
      </c>
      <c r="D28" s="1">
        <f t="shared" si="1"/>
        <v>52593.10063281268</v>
      </c>
      <c r="E28" s="1">
        <v>0</v>
      </c>
      <c r="F28" s="1">
        <f t="shared" si="2"/>
        <v>0</v>
      </c>
      <c r="G28" s="1">
        <f t="shared" si="0"/>
        <v>52593.10063281268</v>
      </c>
      <c r="H28" s="1">
        <f t="shared" si="3"/>
        <v>52593.1</v>
      </c>
    </row>
    <row r="29" spans="1:8" ht="58.5" customHeight="1">
      <c r="A29" s="29">
        <v>20</v>
      </c>
      <c r="B29" s="15" t="s">
        <v>40</v>
      </c>
      <c r="C29" s="1">
        <v>215</v>
      </c>
      <c r="D29" s="1">
        <f t="shared" si="1"/>
        <v>27620.402638204956</v>
      </c>
      <c r="E29" s="6">
        <v>0</v>
      </c>
      <c r="F29" s="1">
        <f t="shared" si="2"/>
        <v>0</v>
      </c>
      <c r="G29" s="1">
        <f t="shared" si="0"/>
        <v>27620.402638204956</v>
      </c>
      <c r="H29" s="1">
        <f t="shared" si="3"/>
        <v>27620.4</v>
      </c>
    </row>
    <row r="30" spans="1:8" ht="45" customHeight="1">
      <c r="A30" s="29">
        <v>21</v>
      </c>
      <c r="B30" s="15" t="s">
        <v>26</v>
      </c>
      <c r="C30" s="1">
        <v>1118.82</v>
      </c>
      <c r="D30" s="1">
        <f t="shared" si="1"/>
        <v>143731.436649658</v>
      </c>
      <c r="E30" s="6">
        <v>30</v>
      </c>
      <c r="F30" s="1">
        <f t="shared" si="2"/>
        <v>12354.578571428572</v>
      </c>
      <c r="G30" s="1">
        <f t="shared" si="0"/>
        <v>156086.01522108656</v>
      </c>
      <c r="H30" s="1">
        <v>156086.04</v>
      </c>
    </row>
    <row r="31" spans="1:8" ht="36.75" customHeight="1">
      <c r="A31" s="30"/>
      <c r="B31" s="31" t="s">
        <v>5</v>
      </c>
      <c r="C31" s="7">
        <f aca="true" t="shared" si="4" ref="C31:H31">SUM(C7:C30)</f>
        <v>12117.329999999998</v>
      </c>
      <c r="D31" s="7">
        <f t="shared" si="4"/>
        <v>1556676.9000000004</v>
      </c>
      <c r="E31" s="32">
        <f t="shared" si="4"/>
        <v>420</v>
      </c>
      <c r="F31" s="7">
        <f t="shared" si="4"/>
        <v>172964.1</v>
      </c>
      <c r="G31" s="7">
        <f t="shared" si="4"/>
        <v>1729641</v>
      </c>
      <c r="H31" s="7">
        <f t="shared" si="4"/>
        <v>1729641.0000000002</v>
      </c>
    </row>
    <row r="32" spans="1:8" ht="67.5" customHeight="1">
      <c r="A32" s="33"/>
      <c r="B32" s="34" t="s">
        <v>16</v>
      </c>
      <c r="C32" s="8">
        <f>C31</f>
        <v>12117.329999999998</v>
      </c>
      <c r="D32" s="11"/>
      <c r="E32" s="35" t="s">
        <v>17</v>
      </c>
      <c r="F32" s="10">
        <f>E31</f>
        <v>420</v>
      </c>
      <c r="G32" s="9"/>
      <c r="H32" s="9"/>
    </row>
    <row r="33" spans="1:8" ht="55.5" customHeight="1">
      <c r="A33" s="33"/>
      <c r="B33" s="34" t="s">
        <v>20</v>
      </c>
      <c r="C33" s="8">
        <f>0.9*1729641</f>
        <v>1556676.9000000001</v>
      </c>
      <c r="D33" s="11"/>
      <c r="E33" s="35" t="s">
        <v>22</v>
      </c>
      <c r="F33" s="10">
        <f>0.1*1729641</f>
        <v>172964.1</v>
      </c>
      <c r="G33" s="9"/>
      <c r="H33" s="9"/>
    </row>
    <row r="34" spans="1:8" ht="60.75" customHeight="1">
      <c r="A34" s="33"/>
      <c r="B34" s="34" t="s">
        <v>21</v>
      </c>
      <c r="C34" s="8">
        <f>C33/C32</f>
        <v>128.46698901490677</v>
      </c>
      <c r="D34" s="11"/>
      <c r="E34" s="35" t="s">
        <v>23</v>
      </c>
      <c r="F34" s="10">
        <f>F33/F32</f>
        <v>411.81928571428574</v>
      </c>
      <c r="G34" s="11"/>
      <c r="H34" s="11"/>
    </row>
    <row r="35" spans="1:8" ht="20.25" customHeight="1">
      <c r="A35" s="36"/>
      <c r="B35" s="13"/>
      <c r="C35" s="3"/>
      <c r="D35" s="3"/>
      <c r="E35" s="3"/>
      <c r="F35" s="12"/>
      <c r="G35" s="13"/>
      <c r="H35" s="13"/>
    </row>
    <row r="36" spans="3:8" ht="19.5">
      <c r="C36" s="37"/>
      <c r="D36" s="37"/>
      <c r="G36" s="11"/>
      <c r="H36" s="11"/>
    </row>
    <row r="37" spans="3:8" ht="19.5">
      <c r="C37" s="37"/>
      <c r="D37" s="37"/>
      <c r="G37" s="11"/>
      <c r="H37" s="11"/>
    </row>
    <row r="38" spans="3:8" ht="19.5">
      <c r="C38" s="38"/>
      <c r="D38" s="37"/>
      <c r="G38" s="11"/>
      <c r="H38" s="11"/>
    </row>
    <row r="39" spans="3:8" ht="19.5">
      <c r="C39" s="37"/>
      <c r="D39" s="37"/>
      <c r="G39" s="11"/>
      <c r="H39" s="11"/>
    </row>
    <row r="40" spans="7:8" ht="19.5">
      <c r="G40" s="11"/>
      <c r="H40" s="11"/>
    </row>
    <row r="41" spans="7:8" ht="19.5">
      <c r="G41" s="11"/>
      <c r="H41" s="11"/>
    </row>
    <row r="42" spans="7:8" ht="19.5">
      <c r="G42" s="11"/>
      <c r="H42" s="11"/>
    </row>
    <row r="43" spans="7:8" ht="19.5">
      <c r="G43" s="11"/>
      <c r="H43" s="11"/>
    </row>
    <row r="44" spans="7:8" ht="19.5">
      <c r="G44" s="11"/>
      <c r="H44" s="11"/>
    </row>
    <row r="45" spans="7:8" ht="12.75">
      <c r="G45" s="14"/>
      <c r="H45" s="14"/>
    </row>
    <row r="46" spans="7:8" ht="12.75">
      <c r="G46" s="14"/>
      <c r="H46" s="14"/>
    </row>
    <row r="47" spans="7:8" ht="12.75">
      <c r="G47" s="14"/>
      <c r="H47" s="14"/>
    </row>
    <row r="48" spans="7:8" ht="12.75">
      <c r="G48" s="14"/>
      <c r="H48" s="14"/>
    </row>
    <row r="49" spans="7:8" ht="12.75">
      <c r="G49" s="14"/>
      <c r="H49" s="14"/>
    </row>
    <row r="50" spans="7:8" ht="12.75">
      <c r="G50" s="14"/>
      <c r="H50" s="14"/>
    </row>
    <row r="51" spans="7:8" ht="12.75">
      <c r="G51" s="14"/>
      <c r="H51" s="14"/>
    </row>
    <row r="52" spans="7:8" ht="12.75">
      <c r="G52" s="14"/>
      <c r="H52" s="14"/>
    </row>
    <row r="53" spans="7:8" ht="12.75">
      <c r="G53" s="14"/>
      <c r="H53" s="14"/>
    </row>
    <row r="54" spans="7:8" ht="12.75">
      <c r="G54" s="14"/>
      <c r="H54" s="14"/>
    </row>
    <row r="55" spans="7:8" ht="12.75">
      <c r="G55" s="14"/>
      <c r="H55" s="14"/>
    </row>
    <row r="56" spans="7:8" ht="12.75">
      <c r="G56" s="14"/>
      <c r="H56" s="14"/>
    </row>
    <row r="57" spans="7:8" ht="12.75">
      <c r="G57" s="14"/>
      <c r="H57" s="14"/>
    </row>
    <row r="58" spans="7:8" ht="12.75">
      <c r="G58" s="14"/>
      <c r="H58" s="14"/>
    </row>
    <row r="59" spans="4:5" ht="12.75">
      <c r="D59" s="39"/>
      <c r="E59" s="39"/>
    </row>
    <row r="60" spans="4:5" ht="12.75">
      <c r="D60" s="39"/>
      <c r="E60" s="39"/>
    </row>
    <row r="63" spans="4:5" ht="12.75">
      <c r="D63" s="39"/>
      <c r="E63" s="39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2022-01-31T07:08:43Z</cp:lastPrinted>
  <dcterms:created xsi:type="dcterms:W3CDTF">2004-01-09T07:03:24Z</dcterms:created>
  <dcterms:modified xsi:type="dcterms:W3CDTF">2022-02-09T07:08:15Z</dcterms:modified>
  <cp:category/>
  <cp:version/>
  <cp:contentType/>
  <cp:contentStatus/>
</cp:coreProperties>
</file>